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<sst xmlns="http://schemas.openxmlformats.org/spreadsheetml/2006/main" count="693" uniqueCount="361">
  <si>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</si>
  <si>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</si>
  <si>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</si>
  <si>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</si>
  <si>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</si>
  <si>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</si>
  <si>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</si>
  <si>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</si>
  <si>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</si>
  <si>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</si>
  <si>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</si>
  <si>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</si>
  <si>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</si>
  <si>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</si>
  <si>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</si>
  <si>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</si>
  <si>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</si>
  <si>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</si>
  <si>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</si>
  <si>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</si>
  <si>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</si>
  <si>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</si>
  <si>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</si>
  <si>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</si>
  <si>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</si>
  <si>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</si>
  <si>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</si>
  <si>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</si>
  <si>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</si>
  <si>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</si>
  <si>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</si>
  <si>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</si>
  <si>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</si>
  <si>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</si>
  <si>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</si>
  <si>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</si>
  <si>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</si>
  <si>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</si>
  <si>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</si>
  <si>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</si>
  <si>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</si>
  <si>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</si>
  <si>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</si>
  <si>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</si>
  <si>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</si>
  <si>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</si>
  <si>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</si>
  <si>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</si>
  <si>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</si>
  <si>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</si>
  <si>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</si>
  <si>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</si>
  <si>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</si>
  <si>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</si>
  <si>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</si>
  <si>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</si>
  <si>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</si>
  <si>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</si>
  <si>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</si>
  <si>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</si>
  <si>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</si>
  <si>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</si>
  <si>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</si>
  <si>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</si>
  <si>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</si>
  <si>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</si>
  <si>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</si>
  <si>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</si>
  <si>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</si>
  <si>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</si>
  <si>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</si>
  <si>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</si>
  <si>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</si>
  <si>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</si>
  <si>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</si>
  <si>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</si>
  <si>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</si>
  <si>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</si>
  <si>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</si>
  <si>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</si>
  <si>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</si>
  <si>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</si>
  <si>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</si>
  <si>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</si>
  <si>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</si>
  <si>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</si>
  <si>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</si>
  <si>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</si>
  <si>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</si>
  <si>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</si>
  <si>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</si>
  <si>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</si>
  <si>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</si>
  <si>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</si>
  <si>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</si>
  <si>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</si>
  <si>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</si>
  <si>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</si>
  <si>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</si>
  <si>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</si>
  <si>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</si>
  <si>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</si>
  <si>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</si>
  <si>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</si>
  <si>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</si>
  <si>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</si>
  <si>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</si>
  <si>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</si>
  <si>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</si>
  <si>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</si>
  <si>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</si>
  <si>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</si>
  <si>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</si>
  <si>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</si>
  <si>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</si>
  <si>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</si>
  <si>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</si>
  <si>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</si>
  <si>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</si>
  <si>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</si>
  <si>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</si>
  <si>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</si>
  <si>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</si>
  <si>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</si>
  <si>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</si>
  <si>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</si>
  <si>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</si>
  <si>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</si>
  <si>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</si>
  <si>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</si>
  <si>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</si>
  <si>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</si>
  <si>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</si>
  <si>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</si>
  <si>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</si>
  <si>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</si>
  <si>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</si>
  <si>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</si>
  <si>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</si>
  <si>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</si>
  <si>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</si>
  <si>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</si>
  <si>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</si>
  <si>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</si>
  <si>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</si>
  <si>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</si>
  <si>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</si>
  <si>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</si>
  <si>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</si>
  <si>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</si>
  <si>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</si>
  <si>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</si>
  <si>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</si>
  <si>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</si>
  <si>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</si>
  <si>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</si>
  <si>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</si>
  <si>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</si>
  <si>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</si>
  <si>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</si>
  <si>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</si>
  <si>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</si>
  <si>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</si>
  <si>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</si>
  <si>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</si>
  <si>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</si>
  <si>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</si>
  <si>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</si>
  <si>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</si>
  <si>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</si>
  <si>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</si>
  <si>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</si>
  <si>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</si>
  <si>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</si>
  <si>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</si>
  <si>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</si>
  <si>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</si>
  <si>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</si>
  <si>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</si>
  <si>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</si>
  <si>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</si>
  <si>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</si>
  <si>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</si>
  <si>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</si>
  <si>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</si>
  <si>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</si>
  <si>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</si>
  <si>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</si>
  <si>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</si>
  <si>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</si>
  <si>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</si>
  <si>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</si>
  <si>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</si>
  <si>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</si>
  <si>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</si>
  <si>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</si>
  <si>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</si>
  <si>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</si>
  <si>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</si>
  <si>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</si>
  <si>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</si>
  <si>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</si>
  <si>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</si>
  <si>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</si>
  <si>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</si>
  <si>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</si>
  <si>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</si>
  <si>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</si>
  <si>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</si>
  <si>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</si>
  <si>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</si>
  <si>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</si>
  <si>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</si>
  <si>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</si>
  <si>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</si>
  <si>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</si>
  <si>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</si>
  <si>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</si>
  <si>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</si>
  <si>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</si>
  <si>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</si>
  <si>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</si>
  <si>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</si>
  <si>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</si>
  <si>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</si>
  <si>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</si>
  <si>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</si>
  <si>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</si>
  <si>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</si>
  <si>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</si>
  <si>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</si>
  <si>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</si>
  <si>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</si>
  <si>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</si>
  <si>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</si>
  <si>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</si>
  <si>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</si>
  <si>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</si>
  <si>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</si>
  <si>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</si>
  <si>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</si>
  <si>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</si>
  <si>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</si>
  <si>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</si>
  <si>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</si>
  <si>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</si>
  <si>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</si>
  <si>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</si>
  <si>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</si>
  <si>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</si>
  <si>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</si>
  <si>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</si>
  <si>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</si>
  <si>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</si>
  <si>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</si>
  <si>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</si>
  <si>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</si>
  <si>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</si>
  <si>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</si>
  <si>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</si>
  <si>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</si>
  <si>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</si>
  <si>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</si>
  <si>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</si>
  <si>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</si>
  <si>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</si>
  <si>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</si>
  <si>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</si>
  <si>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</si>
  <si>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</si>
  <si>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</si>
  <si>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</si>
  <si>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</si>
  <si>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</si>
  <si>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</si>
  <si>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</si>
  <si>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</si>
  <si>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</si>
  <si>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</si>
  <si>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</si>
  <si>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</si>
  <si>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</si>
  <si>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</si>
  <si>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</si>
  <si>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</si>
  <si>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</si>
  <si>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</si>
  <si>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</si>
  <si>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</si>
  <si>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</si>
  <si>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</si>
  <si>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</si>
  <si>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</si>
  <si>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</si>
  <si>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</si>
  <si>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</si>
  <si>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</si>
  <si>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</si>
  <si>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</si>
  <si>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</si>
  <si>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</si>
  <si>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</si>
  <si>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</si>
  <si>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</si>
  <si>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</si>
  <si>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</si>
  <si>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</si>
  <si>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</si>
  <si>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</si>
  <si>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</si>
  <si>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</si>
  <si>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</si>
  <si>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</si>
  <si>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</si>
  <si>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</si>
  <si>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</si>
  <si>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</si>
  <si>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</si>
  <si>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</si>
  <si>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</si>
  <si>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</si>
  <si>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</si>
  <si>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</si>
  <si>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</si>
  <si>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</si>
  <si>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</si>
  <si>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</si>
  <si>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</si>
  <si>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</si>
  <si>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</si>
  <si>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</si>
  <si>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</si>
  <si>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</si>
  <si>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</si>
  <si>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</si>
  <si>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</si>
  <si>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</si>
  <si>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</si>
  <si>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</si>
  <si>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</si>
  <si>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</si>
  <si>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</si>
  <si>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</si>
  <si>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</si>
  <si>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</si>
  <si>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</si>
  <si>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</si>
  <si>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</si>
  <si>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</si>
  <si>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</si>
  <si>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</si>
  <si>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</si>
  <si>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</si>
  <si>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</si>
  <si>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</si>
  <si>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</si>
  <si>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</si>
  <si>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</si>
  <si>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"27" травня  2021 р.</t>
  </si>
  <si>
    <r>
      <t>"</t>
    </r>
    <r>
      <rPr>
        <u val="single"/>
        <sz val="20"/>
        <rFont val="Arial Cyr"/>
        <family val="0"/>
      </rPr>
      <t xml:space="preserve">   26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</si>
  <si>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із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</si>
</sst>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8.emf" /><Relationship Id="rId3" Type="http://schemas.openxmlformats.org/officeDocument/2006/relationships/image" Target="../media/image25.emf" /><Relationship Id="rId4" Type="http://schemas.openxmlformats.org/officeDocument/2006/relationships/image" Target="../media/image30.emf" /><Relationship Id="rId5" Type="http://schemas.openxmlformats.org/officeDocument/2006/relationships/image" Target="../media/image19.emf" /><Relationship Id="rId6" Type="http://schemas.openxmlformats.org/officeDocument/2006/relationships/image" Target="../media/image34.emf" /><Relationship Id="rId7" Type="http://schemas.openxmlformats.org/officeDocument/2006/relationships/image" Target="../media/image18.emf" /><Relationship Id="rId8" Type="http://schemas.openxmlformats.org/officeDocument/2006/relationships/image" Target="../media/image21.emf" /><Relationship Id="rId9" Type="http://schemas.openxmlformats.org/officeDocument/2006/relationships/image" Target="../media/image35.emf" /><Relationship Id="rId10" Type="http://schemas.openxmlformats.org/officeDocument/2006/relationships/image" Target="../media/image36.emf" /><Relationship Id="rId11" Type="http://schemas.openxmlformats.org/officeDocument/2006/relationships/image" Target="../media/image37.emf" /><Relationship Id="rId12" Type="http://schemas.openxmlformats.org/officeDocument/2006/relationships/image" Target="../media/image23.emf" /><Relationship Id="rId13" Type="http://schemas.openxmlformats.org/officeDocument/2006/relationships/image" Target="../media/image1.emf" /><Relationship Id="rId14" Type="http://schemas.openxmlformats.org/officeDocument/2006/relationships/image" Target="../media/image2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29.emf" /><Relationship Id="rId18" Type="http://schemas.openxmlformats.org/officeDocument/2006/relationships/image" Target="../media/image26.emf" /><Relationship Id="rId19" Type="http://schemas.openxmlformats.org/officeDocument/2006/relationships/image" Target="../media/image27.emf" /><Relationship Id="rId20" Type="http://schemas.openxmlformats.org/officeDocument/2006/relationships/image" Target="../media/image20.emf" /><Relationship Id="rId21" Type="http://schemas.openxmlformats.org/officeDocument/2006/relationships/image" Target="../media/image22.emf" /><Relationship Id="rId22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v>69.73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249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140</v>
      </c>
      <c r="Q21" s="70" t="s">
        <v>166</v>
      </c>
      <c r="R21" s="67" t="s">
        <v>107</v>
      </c>
      <c r="S21" s="67" t="s">
        <v>10</v>
      </c>
      <c r="T21" s="67"/>
      <c r="U21" s="67"/>
      <c r="V21" s="67"/>
      <c r="W21" s="67" t="s">
        <v>274</v>
      </c>
      <c r="X21" s="67" t="s">
        <v>356</v>
      </c>
      <c r="Y21" s="84"/>
      <c r="Z21" s="70" t="s">
        <v>78</v>
      </c>
      <c r="AA21" s="67" t="s">
        <v>316</v>
      </c>
      <c r="AB21" s="67" t="s">
        <v>223</v>
      </c>
      <c r="AC21" s="67" t="s">
        <v>220</v>
      </c>
      <c r="AD21" s="67" t="s">
        <v>10</v>
      </c>
      <c r="AE21" s="67" t="s">
        <v>98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240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215</v>
      </c>
      <c r="Q24" s="41">
        <f>IF(обед3="хліб житній",DU2,(IF(обед3="хліб пшеничний",DT2,(VLOOKUP(обед3,таб,67,FALSE)))))</f>
        <v>100</v>
      </c>
      <c r="R24" s="41">
        <v>172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100</v>
      </c>
      <c r="X24" s="40">
        <v>269</v>
      </c>
      <c r="Y24" s="87">
        <f>VLOOKUP(полдник3,таб,67,FALSE)</f>
        <v>0</v>
      </c>
      <c r="Z24" s="41">
        <v>200</v>
      </c>
      <c r="AA24" s="40">
        <v>100</v>
      </c>
      <c r="AB24" s="40">
        <v>100</v>
      </c>
      <c r="AC24" s="40">
        <v>18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130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0.13</v>
      </c>
      <c r="AJ29" s="166"/>
      <c r="AK29" s="170">
        <f>SUM(G30:AG30)</f>
        <v>2.08</v>
      </c>
      <c r="AL29" s="170"/>
      <c r="AM29" s="153">
        <f>IF(AK29=0,0,AT117)</f>
        <v>63</v>
      </c>
      <c r="AN29" s="155">
        <f>AK29*AM29</f>
        <v>131.04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2.08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91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0.091</v>
      </c>
      <c r="AJ37" s="166"/>
      <c r="AK37" s="170">
        <f>SUM(G38:AG38)</f>
        <v>1.456</v>
      </c>
      <c r="AL37" s="170"/>
      <c r="AM37" s="153">
        <f>IF(AK37=0,0,AX117)</f>
        <v>57.16</v>
      </c>
      <c r="AN37" s="155">
        <f>AK37*AM37</f>
        <v>83.22496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1.456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4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6</v>
      </c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0.030000000000000002</v>
      </c>
      <c r="AJ41" s="166"/>
      <c r="AK41" s="170">
        <f>SUM(G42:AG42)</f>
        <v>0.48000000000000004</v>
      </c>
      <c r="AL41" s="170"/>
      <c r="AM41" s="153">
        <f>IF(AK41=0,0,AZ117)</f>
        <v>181.81</v>
      </c>
      <c r="AN41" s="155">
        <f>AK41*AM41</f>
        <v>87.26880000000001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0.064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0.096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6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</v>
      </c>
      <c r="AJ47" s="166"/>
      <c r="AK47" s="170">
        <f>SUM(G48:AG48)</f>
        <v>0.24</v>
      </c>
      <c r="AL47" s="170"/>
      <c r="AM47" s="153">
        <f>IF(AK47=0,0,BC117)</f>
        <v>44</v>
      </c>
      <c r="AN47" s="155">
        <f>AK47*AM47</f>
        <v>10.559999999999999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0.096</v>
      </c>
      <c r="P48" s="46">
        <f t="shared" si="36"/>
        <v>0.064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v>140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v>60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0.30000000000000004</v>
      </c>
      <c r="AJ49" s="166"/>
      <c r="AK49" s="170">
        <f>SUM(G50:AG50)</f>
        <v>4.800000000000001</v>
      </c>
      <c r="AL49" s="170"/>
      <c r="AM49" s="153">
        <f>IF(AK49=0,0,BD117)</f>
        <v>18.8</v>
      </c>
      <c r="AN49" s="155">
        <f>AK49*AM49</f>
        <v>90.24000000000002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2.24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0.96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</v>
      </c>
      <c r="AJ55" s="166"/>
      <c r="AK55" s="170">
        <f>SUM(G56:AG56)</f>
        <v>0</v>
      </c>
      <c r="AL55" s="170"/>
      <c r="AM55" s="153">
        <f>IF(AK55=0,0,BG117)</f>
        <v>0</v>
      </c>
      <c r="AN55" s="155">
        <f>AK55*AM55</f>
        <v>0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0.24</v>
      </c>
      <c r="AL59" s="170"/>
      <c r="AM59" s="153">
        <f>IF(AK59=0,0,BI117)</f>
        <v>140.8</v>
      </c>
      <c r="AN59" s="155">
        <f>AK59*AM59</f>
        <v>33.792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</v>
      </c>
      <c r="AJ61" s="166"/>
      <c r="AK61" s="266">
        <f>SUM(G62:AG62)</f>
        <v>17.6</v>
      </c>
      <c r="AL61" s="266"/>
      <c r="AM61" s="153">
        <f>IF(AK61=0,0,BJ117)</f>
        <v>2.7</v>
      </c>
      <c r="AN61" s="155">
        <f>AK61*AM61</f>
        <v>47.52000000000001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1.6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v>269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0.269</v>
      </c>
      <c r="AJ63" s="166"/>
      <c r="AK63" s="170">
        <f>SUM(G64:AG64)</f>
        <v>4.304</v>
      </c>
      <c r="AL63" s="170"/>
      <c r="AM63" s="153">
        <f>IF(AK63=0,0,BK117)</f>
        <v>33.02</v>
      </c>
      <c r="AN63" s="155">
        <f>AK63*AM63</f>
        <v>142.11808000000002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4.304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1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0.061000000000000006</v>
      </c>
      <c r="AJ65" s="166"/>
      <c r="AK65" s="170">
        <f>SUM(G66:AG66)</f>
        <v>0.9760000000000001</v>
      </c>
      <c r="AL65" s="170"/>
      <c r="AM65" s="153">
        <f>IF(AK65=0,0,BL117)</f>
        <v>11.4</v>
      </c>
      <c r="AN65" s="155">
        <f>AK65*AM65</f>
        <v>11.126400000000002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0.016</v>
      </c>
      <c r="P66" s="46">
        <f t="shared" si="63"/>
        <v>0.016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0.912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0.032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v>45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0.045</v>
      </c>
      <c r="AJ73" s="166"/>
      <c r="AK73" s="170">
        <f>SUM(G74:AG74)</f>
        <v>0.72</v>
      </c>
      <c r="AL73" s="170"/>
      <c r="AM73" s="153">
        <f>IF(AK73=0,0,BP117)</f>
        <v>11.25</v>
      </c>
      <c r="AN73" s="155">
        <f>AK73*AM73</f>
        <v>8.1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0.72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30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0.03</v>
      </c>
      <c r="AJ83" s="166"/>
      <c r="AK83" s="170">
        <f>SUM(G84:AG84)</f>
        <v>0.48</v>
      </c>
      <c r="AL83" s="170"/>
      <c r="AM83" s="153">
        <f>IF(AK83=0,0,BR117)</f>
        <v>24.1</v>
      </c>
      <c r="AN83" s="155">
        <f>AK83*AM83</f>
        <v>11.568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  <v>0.48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0.96</v>
      </c>
      <c r="AL97" s="170"/>
      <c r="AM97" s="153">
        <f>IF(AK97=0,0,BW117)</f>
        <v>21</v>
      </c>
      <c r="AN97" s="155">
        <f>AK97*AM97</f>
        <v>20.16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0.32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0.048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0.192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0.32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v>18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0.018</v>
      </c>
      <c r="AJ101" s="166"/>
      <c r="AK101" s="170">
        <f>SUM(G102:AG102)</f>
        <v>0.288</v>
      </c>
      <c r="AL101" s="170"/>
      <c r="AM101" s="153">
        <f>IF(AK101=0,0,BY117)</f>
        <v>35</v>
      </c>
      <c r="AN101" s="155">
        <f>AK101*AM101</f>
        <v>10.08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0.288</v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/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v>172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0.172</v>
      </c>
      <c r="AJ111" s="166"/>
      <c r="AK111" s="170">
        <f>SUM(G112:AG112)</f>
        <v>2.752</v>
      </c>
      <c r="AL111" s="170"/>
      <c r="AM111" s="153">
        <f>IF(AK111=0,0,CD117)</f>
        <v>21.7</v>
      </c>
      <c r="AN111" s="155">
        <f>AK111*AM111</f>
        <v>59.718399999999995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2.752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240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0.24</v>
      </c>
      <c r="AJ115" s="166"/>
      <c r="AK115" s="170">
        <f>SUM(G116:AG116)</f>
        <v>3.84</v>
      </c>
      <c r="AL115" s="170"/>
      <c r="AM115" s="153">
        <f>IF(AK115=0,0,CF117)</f>
        <v>16.8</v>
      </c>
      <c r="AN115" s="155">
        <f>AK115*AM115</f>
        <v>64.512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3.84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0.262</v>
      </c>
      <c r="AJ125" s="166"/>
      <c r="AK125" s="170">
        <f>SUM(G126:AG126)</f>
        <v>4.192</v>
      </c>
      <c r="AL125" s="170"/>
      <c r="AM125" s="153">
        <f>IF(AK125=0,0,CG117)</f>
        <v>13.1</v>
      </c>
      <c r="AN125" s="155">
        <f>AK125*AM125</f>
        <v>54.9152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1.04</v>
      </c>
      <c r="P126" s="45">
        <f t="shared" si="150"/>
        <v>3.152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</v>
      </c>
      <c r="AJ127" s="166"/>
      <c r="AK127" s="170">
        <f>SUM(G128:AG128)</f>
        <v>0.48</v>
      </c>
      <c r="AL127" s="170"/>
      <c r="AM127" s="153">
        <f>IF(AK127=0,0,CH117)</f>
        <v>4.25</v>
      </c>
      <c r="AN127" s="155">
        <f>AK127*AM127</f>
        <v>2.04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v>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0.016</v>
      </c>
      <c r="AJ129" s="166"/>
      <c r="AK129" s="170">
        <f>SUM(G130:AG130)</f>
        <v>0.256</v>
      </c>
      <c r="AL129" s="170"/>
      <c r="AM129" s="153">
        <f>IF(AK129=0,0,CI117)</f>
        <v>5.9</v>
      </c>
      <c r="AN129" s="155">
        <f>AK129*AM129</f>
        <v>1.5104000000000002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0.16</v>
      </c>
      <c r="P130" s="45">
        <f t="shared" si="156"/>
        <v>0.096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51</v>
      </c>
      <c r="P131" s="35">
        <v>51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0.102</v>
      </c>
      <c r="AJ131" s="166"/>
      <c r="AK131" s="170">
        <f>SUM(G132:AG132)</f>
        <v>1.632</v>
      </c>
      <c r="AL131" s="170"/>
      <c r="AM131" s="153">
        <f>IF(AK131=0,0,CJ117)</f>
        <v>7.8</v>
      </c>
      <c r="AN131" s="155">
        <f>AK131*AM131</f>
        <v>12.7296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0.816</v>
      </c>
      <c r="P132" s="46">
        <f t="shared" si="159"/>
        <v>0.816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v>43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0.041875</v>
      </c>
      <c r="AJ137" s="166"/>
      <c r="AK137" s="170">
        <f>SUM(G138:AG138)</f>
        <v>0.67</v>
      </c>
      <c r="AL137" s="170"/>
      <c r="AM137" s="153">
        <f>IF(AK137=0,0,CO117)</f>
        <v>6.8</v>
      </c>
      <c r="AN137" s="155">
        <f>AK137*AM137</f>
        <v>4.556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v>0.67</v>
      </c>
      <c r="P138" s="45">
        <f aca="true" t="shared" si="168" ref="P138:V138">IF(P137=0,"",обідл*P137/1000)</f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0.048</v>
      </c>
      <c r="AL141" s="170"/>
      <c r="AM141" s="153">
        <f>IF(AK141=0,0,CM117)</f>
        <v>52.8</v>
      </c>
      <c r="AN141" s="155">
        <f>AK141*AM141</f>
        <v>2.5343999999999998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0.032</v>
      </c>
      <c r="P142" s="45">
        <f t="shared" si="174"/>
        <v>0.016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0.1</v>
      </c>
      <c r="AJ143" s="166"/>
      <c r="AK143" s="170">
        <f>SUM(G144:AG144)</f>
        <v>1.6</v>
      </c>
      <c r="AL143" s="170"/>
      <c r="AM143" s="153">
        <f>IF(AK143=0,0,DF117)</f>
        <v>26.5</v>
      </c>
      <c r="AN143" s="155">
        <f>AK143*AM143</f>
        <v>42.400000000000006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1.6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</v>
      </c>
      <c r="AJ145" s="166"/>
      <c r="AK145" s="170">
        <f>SUM(G146:AG146)</f>
        <v>1.6</v>
      </c>
      <c r="AL145" s="170"/>
      <c r="AM145" s="153">
        <f>IF(AK145=0,0,CP117)</f>
        <v>56.4</v>
      </c>
      <c r="AN145" s="155">
        <f>AK145*AM145</f>
        <v>90.24000000000001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1.6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5.28</v>
      </c>
      <c r="AL147" s="170"/>
      <c r="AM147" s="153">
        <f>IF(AK147=0,0,CQ117)</f>
        <v>13.8</v>
      </c>
      <c r="AN147" s="155">
        <f>AK147*AM147</f>
        <v>72.864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0.032</v>
      </c>
      <c r="AL159" s="170"/>
      <c r="AM159" s="153">
        <f>IF(AK159=0,0,CW117)</f>
        <v>288</v>
      </c>
      <c r="AN159" s="155">
        <f>AK159*AM159</f>
        <v>9.216000000000001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</v>
      </c>
      <c r="AJ161" s="166"/>
      <c r="AK161" s="170">
        <f>SUM(G162:AG162)</f>
        <v>0.016</v>
      </c>
      <c r="AL161" s="170"/>
      <c r="AM161" s="153">
        <f>IF(AK161=0,0,CX117)</f>
        <v>452</v>
      </c>
      <c r="AN161" s="155">
        <f>AK161*AM161</f>
        <v>7.232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0.016</v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0.128</v>
      </c>
      <c r="AL163" s="170"/>
      <c r="AM163" s="153">
        <f>IF(AK163=0,0,CY117)</f>
        <v>10.24</v>
      </c>
      <c r="AN163" s="155">
        <f>AK163*AM163</f>
        <v>1.31072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0.016</v>
      </c>
      <c r="AL165" s="170"/>
      <c r="AM165" s="153">
        <f>IF(AK165=0,0,CZ117)</f>
        <v>190</v>
      </c>
      <c r="AN165" s="155">
        <f>AK165*AM165</f>
        <v>3.04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0.016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1115.6169599999998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 t="s">
        <v>360</v>
      </c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2021-05-26T07:06:29Z</cp:lastPrinted>
  <dcterms:created xsi:type="dcterms:W3CDTF">1996-10-08T23:32:33Z</dcterms:created>
  <dcterms:modified xsi:type="dcterms:W3CDTF">2021-05-27T05:10:37Z</dcterms:modified>
  <cp:category/>
  <cp:version/>
  <cp:contentType/>
  <cp:contentStatus/>
</cp:coreProperties>
</file>